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veterans-my.sharepoint.com/personal/abby_kinch_studentveterans_org/Documents/NatCon/"/>
    </mc:Choice>
  </mc:AlternateContent>
  <xr:revisionPtr revIDLastSave="51" documentId="8_{73993FA3-EDFC-6845-8E7F-272529761235}" xr6:coauthVersionLast="47" xr6:coauthVersionMax="47" xr10:uidLastSave="{E4E2C40C-21FF-4D59-AF7B-983F2D4F5BBC}"/>
  <bookViews>
    <workbookView xWindow="0" yWindow="500" windowWidth="28800" windowHeight="16340" xr2:uid="{875A13C4-5229-8144-BF6A-F33F62F04B78}"/>
  </bookViews>
  <sheets>
    <sheet name="Estim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18" i="1" s="1"/>
  <c r="J15" i="1" l="1"/>
  <c r="J16" i="1" s="1"/>
  <c r="J13" i="1"/>
  <c r="J12" i="1"/>
  <c r="J10" i="1"/>
  <c r="J9" i="1"/>
  <c r="J11" i="1" s="1"/>
  <c r="J14" i="1" l="1"/>
  <c r="J19" i="1" s="1"/>
</calcChain>
</file>

<file path=xl/sharedStrings.xml><?xml version="1.0" encoding="utf-8"?>
<sst xmlns="http://schemas.openxmlformats.org/spreadsheetml/2006/main" count="65" uniqueCount="59">
  <si>
    <t>Step 1: Plan your NatCon Team</t>
  </si>
  <si>
    <t>CHAPTER NAME:</t>
  </si>
  <si>
    <t>WHO IS GOING?</t>
  </si>
  <si>
    <t>Name</t>
  </si>
  <si>
    <t>Email</t>
  </si>
  <si>
    <t>Phone</t>
  </si>
  <si>
    <t>T-Shirt Size</t>
  </si>
  <si>
    <t>Shipping Address*</t>
  </si>
  <si>
    <t>Chapter Advisor</t>
  </si>
  <si>
    <t>Chapter President</t>
  </si>
  <si>
    <t>Chapter Vide President</t>
  </si>
  <si>
    <t>Chapter Treasurer</t>
  </si>
  <si>
    <t>Chapter Secretary</t>
  </si>
  <si>
    <t>NatCon Cost Estimator</t>
  </si>
  <si>
    <t>Career Services Liaison</t>
  </si>
  <si>
    <t>Registration</t>
  </si>
  <si>
    <t>General Registration</t>
  </si>
  <si>
    <t>Does not include any available discounts</t>
  </si>
  <si>
    <t>Disability Services Liaison</t>
  </si>
  <si>
    <t>Student Registration</t>
  </si>
  <si>
    <t>Policy Liaison</t>
  </si>
  <si>
    <t>Other Chapter officer/member</t>
  </si>
  <si>
    <t>Travel</t>
  </si>
  <si>
    <t>Flights</t>
  </si>
  <si>
    <t>Mileage</t>
  </si>
  <si>
    <t>Federal Mileage rate in 2022 is 57.5 cents</t>
  </si>
  <si>
    <t>Hotel</t>
  </si>
  <si>
    <t>Hotel Stay</t>
  </si>
  <si>
    <t>Food</t>
  </si>
  <si>
    <t>Breakfast, Lunch &amp; Dinner</t>
  </si>
  <si>
    <t>Breakfast and Lunch are provided on January 7 &amp; 8</t>
  </si>
  <si>
    <t>Calculated using the per diem GSA rate for Orlando</t>
  </si>
  <si>
    <t>*We ask for t-shirt size and shipping address during registration, so it's great to gather that information first.</t>
  </si>
  <si>
    <t>GRAND TOTAL</t>
  </si>
  <si>
    <t>Step 2: Find Cost of Registration</t>
  </si>
  <si>
    <t>How big is your team (from step 1)?</t>
  </si>
  <si>
    <t>How many are school employees?</t>
  </si>
  <si>
    <t>How many are students?</t>
  </si>
  <si>
    <t>Step 3: Find Cost of Travel</t>
  </si>
  <si>
    <t>If your chapter is flying to NatCon</t>
  </si>
  <si>
    <t>Starting Airport</t>
  </si>
  <si>
    <t>DCA</t>
  </si>
  <si>
    <t>NatCon Airport</t>
  </si>
  <si>
    <t>Orlando International Airport (MCO)</t>
  </si>
  <si>
    <t>SVA recommends checking with your Chapter Advisor or school to book airline tickets. There may be regulations on travel that you'll want to be aware of. Otherwise, Google Flights is a great way to price flights across airlines.</t>
  </si>
  <si>
    <t>Total Cost per ticket</t>
  </si>
  <si>
    <t>Bag Fees per person</t>
  </si>
  <si>
    <t>If your chapter is driving to NatCon</t>
  </si>
  <si>
    <t>Starting Address</t>
  </si>
  <si>
    <t>NatCon Location</t>
  </si>
  <si>
    <t>Disney's Coronado Springs Resort, 1000 W Buena Vista Dr, Lake Buena Vista, FL 32836</t>
  </si>
  <si>
    <t>To estimate how much you'll spend in gas, Google Maps will tell you the distance driven, and you can enter your gas mileage below.</t>
  </si>
  <si>
    <t xml:space="preserve">Total miles </t>
  </si>
  <si>
    <t>Step 4: Find Cost of Hotel &amp; Food</t>
  </si>
  <si>
    <t>How many rooms will you need?</t>
  </si>
  <si>
    <t>What date will you check in?</t>
  </si>
  <si>
    <t>What date will you check out?</t>
  </si>
  <si>
    <t>SVA recommends following your school's guidelines on hotel stays and room capacity.</t>
  </si>
  <si>
    <t>Other Chapter officers/members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</si>
</sst>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9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Times New Roman"/>
      <family val="1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411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5" fillId="0" borderId="0" xfId="0" applyFont="1"/>
    <xf numFmtId="44" fontId="0" fillId="0" borderId="0" xfId="0" applyNumberFormat="1"/>
    <xf numFmtId="0" fontId="5" fillId="0" borderId="0" xfId="0" applyFont="1" applyBorder="1"/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44" fontId="0" fillId="0" borderId="7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44" fontId="0" fillId="0" borderId="9" xfId="0" applyNumberFormat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44" fontId="1" fillId="3" borderId="9" xfId="0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44" fontId="0" fillId="0" borderId="9" xfId="0" applyNumberFormat="1" applyFont="1" applyBorder="1" applyProtection="1"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1" fillId="2" borderId="2" xfId="0" applyFont="1" applyFill="1" applyBorder="1" applyProtection="1">
      <protection hidden="1"/>
    </xf>
    <xf numFmtId="44" fontId="1" fillId="2" borderId="1" xfId="0" applyNumberFormat="1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right"/>
      <protection hidden="1"/>
    </xf>
    <xf numFmtId="0" fontId="3" fillId="3" borderId="10" xfId="0" applyFont="1" applyFill="1" applyBorder="1" applyAlignment="1" applyProtection="1">
      <alignment horizontal="right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locked="0"/>
    </xf>
    <xf numFmtId="0" fontId="6" fillId="0" borderId="0" xfId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11" xfId="0" applyBorder="1" applyProtection="1">
      <protection locked="0"/>
    </xf>
    <xf numFmtId="0" fontId="6" fillId="0" borderId="11" xfId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41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444500</xdr:colOff>
      <xdr:row>0</xdr:row>
      <xdr:rowOff>101600</xdr:rowOff>
    </xdr:from>
    <xdr:to>
      <xdr:col>9</xdr:col>
      <xdr:colOff>76200</xdr:colOff>
      <xdr:row>6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B6235F-B9CB-A745-84CE-3E5AC65061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101600"/>
          <a:ext cx="13589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40A6-7DCA-1848-A845-D2E873F903C7}">
  <dimension ref="A1:K1048518"/>
  <sheetViews>
    <sheetView tabSelected="1" topLeftCell="A19" workbookViewId="0">
      <selection activeCell="B45" sqref="B45"/>
    </sheetView>
  </sheetViews>
  <sheetFormatPr defaultColWidth="11" defaultRowHeight="15.95"/>
  <cols>
    <col min="1" max="1" width="31.875" bestFit="1" customWidth="1"/>
    <col min="2" max="2" width="21.875" customWidth="1"/>
    <col min="3" max="3" width="29.5" bestFit="1" customWidth="1"/>
    <col min="4" max="4" width="17.375" bestFit="1" customWidth="1"/>
    <col min="6" max="6" width="39.125" bestFit="1" customWidth="1"/>
    <col min="7" max="7" width="2.875" customWidth="1"/>
    <col min="8" max="8" width="15.125" bestFit="1" customWidth="1"/>
    <col min="9" max="9" width="22.625" bestFit="1" customWidth="1"/>
    <col min="10" max="10" width="21.625" style="3" customWidth="1"/>
    <col min="11" max="11" width="34.375" bestFit="1" customWidth="1"/>
  </cols>
  <sheetData>
    <row r="1" spans="1:11" ht="24" thickBot="1">
      <c r="A1" s="47" t="s">
        <v>0</v>
      </c>
      <c r="B1" s="47"/>
      <c r="C1" s="47"/>
      <c r="D1" s="47"/>
      <c r="E1" s="47"/>
      <c r="F1" s="47"/>
      <c r="H1" s="5"/>
      <c r="I1" s="6"/>
      <c r="J1" s="7"/>
      <c r="K1" s="8"/>
    </row>
    <row r="2" spans="1:11" ht="17.100000000000001" thickBot="1">
      <c r="A2" s="21" t="s">
        <v>1</v>
      </c>
      <c r="B2" s="56"/>
      <c r="C2" s="56"/>
      <c r="D2" s="57"/>
      <c r="H2" s="9"/>
      <c r="I2" s="10"/>
      <c r="J2" s="11"/>
      <c r="K2" s="8"/>
    </row>
    <row r="3" spans="1:1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H3" s="9"/>
      <c r="I3" s="10"/>
      <c r="J3" s="11"/>
      <c r="K3" s="8"/>
    </row>
    <row r="4" spans="1:11">
      <c r="A4" s="22" t="s">
        <v>8</v>
      </c>
      <c r="B4" s="28"/>
      <c r="C4" s="29"/>
      <c r="D4" s="28"/>
      <c r="E4" s="30"/>
      <c r="F4" s="31"/>
      <c r="H4" s="9"/>
      <c r="I4" s="10"/>
      <c r="J4" s="11"/>
      <c r="K4" s="8"/>
    </row>
    <row r="5" spans="1:11">
      <c r="A5" s="22" t="s">
        <v>9</v>
      </c>
      <c r="B5" s="28"/>
      <c r="C5" s="29"/>
      <c r="D5" s="28"/>
      <c r="E5" s="30"/>
      <c r="F5" s="32"/>
      <c r="H5" s="9"/>
      <c r="I5" s="10"/>
      <c r="J5" s="11"/>
      <c r="K5" s="8"/>
    </row>
    <row r="6" spans="1:11">
      <c r="A6" s="22" t="s">
        <v>10</v>
      </c>
      <c r="B6" s="28"/>
      <c r="C6" s="29"/>
      <c r="D6" s="28"/>
      <c r="E6" s="30"/>
      <c r="F6" s="32"/>
      <c r="H6" s="9"/>
      <c r="I6" s="10"/>
      <c r="J6" s="11"/>
      <c r="K6" s="8"/>
    </row>
    <row r="7" spans="1:11">
      <c r="A7" s="22" t="s">
        <v>11</v>
      </c>
      <c r="B7" s="33"/>
      <c r="C7" s="29"/>
      <c r="D7" s="28"/>
      <c r="E7" s="30"/>
      <c r="F7" s="31"/>
      <c r="H7" s="9"/>
      <c r="I7" s="10"/>
      <c r="J7" s="11"/>
      <c r="K7" s="8"/>
    </row>
    <row r="8" spans="1:11">
      <c r="A8" s="22" t="s">
        <v>12</v>
      </c>
      <c r="B8" s="33"/>
      <c r="C8" s="29"/>
      <c r="D8" s="28"/>
      <c r="E8" s="30"/>
      <c r="F8" s="31"/>
      <c r="H8" s="43" t="s">
        <v>13</v>
      </c>
      <c r="I8" s="44"/>
      <c r="J8" s="45"/>
      <c r="K8" s="8"/>
    </row>
    <row r="9" spans="1:11">
      <c r="A9" s="22" t="s">
        <v>14</v>
      </c>
      <c r="B9" s="33"/>
      <c r="C9" s="29"/>
      <c r="D9" s="28"/>
      <c r="E9" s="30"/>
      <c r="F9" s="31"/>
      <c r="H9" s="42" t="s">
        <v>15</v>
      </c>
      <c r="I9" s="10" t="s">
        <v>16</v>
      </c>
      <c r="J9" s="11">
        <f>385*B23</f>
        <v>0</v>
      </c>
      <c r="K9" s="46" t="s">
        <v>17</v>
      </c>
    </row>
    <row r="10" spans="1:11">
      <c r="A10" s="22" t="s">
        <v>18</v>
      </c>
      <c r="B10" s="33"/>
      <c r="C10" s="29"/>
      <c r="D10" s="28"/>
      <c r="E10" s="30"/>
      <c r="F10" s="31"/>
      <c r="H10" s="42"/>
      <c r="I10" s="10" t="s">
        <v>19</v>
      </c>
      <c r="J10" s="11">
        <f>220*B24</f>
        <v>0</v>
      </c>
      <c r="K10" s="46"/>
    </row>
    <row r="11" spans="1:11">
      <c r="A11" s="22" t="s">
        <v>20</v>
      </c>
      <c r="B11" s="33"/>
      <c r="C11" s="29"/>
      <c r="D11" s="28"/>
      <c r="E11" s="30"/>
      <c r="F11" s="31"/>
      <c r="H11" s="12"/>
      <c r="I11" s="13"/>
      <c r="J11" s="14">
        <f>J10+J9</f>
        <v>0</v>
      </c>
      <c r="K11" s="8"/>
    </row>
    <row r="12" spans="1:11">
      <c r="A12" s="22" t="s">
        <v>21</v>
      </c>
      <c r="B12" s="33"/>
      <c r="C12" s="29"/>
      <c r="D12" s="28"/>
      <c r="E12" s="30"/>
      <c r="F12" s="31"/>
      <c r="H12" s="42" t="s">
        <v>22</v>
      </c>
      <c r="I12" s="10" t="s">
        <v>23</v>
      </c>
      <c r="J12" s="11">
        <f>B22*(B32+B33)</f>
        <v>0</v>
      </c>
      <c r="K12" s="8"/>
    </row>
    <row r="13" spans="1:11">
      <c r="A13" s="22" t="s">
        <v>21</v>
      </c>
      <c r="B13" s="33"/>
      <c r="C13" s="29"/>
      <c r="D13" s="28"/>
      <c r="E13" s="30"/>
      <c r="F13" s="31"/>
      <c r="H13" s="42"/>
      <c r="I13" s="10" t="s">
        <v>24</v>
      </c>
      <c r="J13" s="11">
        <f>B39*0.575</f>
        <v>0</v>
      </c>
      <c r="K13" s="15" t="s">
        <v>25</v>
      </c>
    </row>
    <row r="14" spans="1:11">
      <c r="A14" s="22" t="s">
        <v>21</v>
      </c>
      <c r="B14" s="33"/>
      <c r="C14" s="29"/>
      <c r="D14" s="28"/>
      <c r="E14" s="30"/>
      <c r="F14" s="31"/>
      <c r="H14" s="12"/>
      <c r="I14" s="13"/>
      <c r="J14" s="14">
        <f>J13+J12</f>
        <v>0</v>
      </c>
      <c r="K14" s="8"/>
    </row>
    <row r="15" spans="1:11">
      <c r="A15" s="22" t="s">
        <v>21</v>
      </c>
      <c r="B15" s="33"/>
      <c r="C15" s="29"/>
      <c r="D15" s="28"/>
      <c r="E15" s="30"/>
      <c r="F15" s="31"/>
      <c r="H15" s="16" t="s">
        <v>26</v>
      </c>
      <c r="I15" s="10" t="s">
        <v>27</v>
      </c>
      <c r="J15" s="11">
        <f>199*B43*(B45-B44)</f>
        <v>0</v>
      </c>
      <c r="K15" s="8"/>
    </row>
    <row r="16" spans="1:11">
      <c r="A16" s="22" t="s">
        <v>21</v>
      </c>
      <c r="B16" s="33"/>
      <c r="C16" s="29"/>
      <c r="D16" s="28"/>
      <c r="E16" s="30"/>
      <c r="F16" s="31"/>
      <c r="H16" s="12"/>
      <c r="I16" s="13"/>
      <c r="J16" s="14">
        <f>J15</f>
        <v>0</v>
      </c>
      <c r="K16" s="8"/>
    </row>
    <row r="17" spans="1:11">
      <c r="A17" s="22" t="s">
        <v>21</v>
      </c>
      <c r="B17" s="33"/>
      <c r="C17" s="29"/>
      <c r="D17" s="28"/>
      <c r="E17" s="30"/>
      <c r="F17" s="31"/>
      <c r="H17" s="16" t="s">
        <v>28</v>
      </c>
      <c r="I17" s="10" t="s">
        <v>29</v>
      </c>
      <c r="J17" s="17">
        <f>B22*(66+(28*2)+(49.5*2))</f>
        <v>0</v>
      </c>
      <c r="K17" s="18" t="s">
        <v>30</v>
      </c>
    </row>
    <row r="18" spans="1:11" ht="17.100000000000001" thickBot="1">
      <c r="A18" s="23" t="s">
        <v>21</v>
      </c>
      <c r="B18" s="34"/>
      <c r="C18" s="35"/>
      <c r="D18" s="34"/>
      <c r="E18" s="36"/>
      <c r="F18" s="37"/>
      <c r="H18" s="12"/>
      <c r="I18" s="13"/>
      <c r="J18" s="14">
        <f>J17</f>
        <v>0</v>
      </c>
      <c r="K18" s="18" t="s">
        <v>31</v>
      </c>
    </row>
    <row r="19" spans="1:11" ht="17.100000000000001" thickBot="1">
      <c r="B19" s="4" t="s">
        <v>32</v>
      </c>
      <c r="C19" s="1"/>
      <c r="D19" s="1"/>
      <c r="E19" s="1"/>
      <c r="F19" s="1"/>
      <c r="H19" s="19" t="s">
        <v>33</v>
      </c>
      <c r="I19" s="19"/>
      <c r="J19" s="20">
        <f>J11+J14+J16+J18</f>
        <v>0</v>
      </c>
      <c r="K19" s="8"/>
    </row>
    <row r="20" spans="1:11">
      <c r="B20" s="1"/>
      <c r="C20" s="1"/>
      <c r="D20" s="1"/>
      <c r="E20" s="1"/>
      <c r="F20" s="1"/>
    </row>
    <row r="21" spans="1:11" ht="24" thickBot="1">
      <c r="A21" s="47" t="s">
        <v>34</v>
      </c>
      <c r="B21" s="47"/>
      <c r="C21" s="47"/>
      <c r="D21" s="47"/>
      <c r="E21" s="47"/>
      <c r="F21" s="47"/>
    </row>
    <row r="22" spans="1:11" ht="17.100000000000001" thickBot="1">
      <c r="A22" s="21" t="s">
        <v>35</v>
      </c>
      <c r="B22" s="38"/>
      <c r="C22" s="1"/>
      <c r="D22" s="1"/>
      <c r="E22" s="1"/>
      <c r="F22" s="1"/>
    </row>
    <row r="23" spans="1:11" ht="17.100000000000001" thickBot="1">
      <c r="A23" s="22" t="s">
        <v>36</v>
      </c>
      <c r="B23" s="39"/>
      <c r="C23" s="1"/>
      <c r="D23" s="1"/>
      <c r="E23" s="1"/>
      <c r="F23" s="1"/>
    </row>
    <row r="24" spans="1:11" ht="17.100000000000001" thickBot="1">
      <c r="A24" s="22" t="s">
        <v>37</v>
      </c>
      <c r="B24" s="39"/>
      <c r="C24" s="1"/>
      <c r="D24" s="1"/>
      <c r="E24" s="1"/>
      <c r="F24" s="1"/>
    </row>
    <row r="25" spans="1:11">
      <c r="B25" s="1"/>
      <c r="C25" s="1"/>
      <c r="D25" s="1"/>
      <c r="E25" s="1"/>
      <c r="F25" s="1"/>
    </row>
    <row r="27" spans="1:11" ht="23.1">
      <c r="A27" s="47" t="s">
        <v>38</v>
      </c>
      <c r="B27" s="47"/>
      <c r="C27" s="47"/>
      <c r="D27" s="47"/>
      <c r="E27" s="47"/>
      <c r="F27" s="47"/>
    </row>
    <row r="28" spans="1:11" ht="17.100000000000001" thickBot="1">
      <c r="A28" s="26" t="s">
        <v>39</v>
      </c>
    </row>
    <row r="29" spans="1:11" ht="17.100000000000001" thickBot="1">
      <c r="A29" s="21" t="s">
        <v>40</v>
      </c>
      <c r="B29" s="51" t="s">
        <v>41</v>
      </c>
      <c r="C29" s="52"/>
    </row>
    <row r="30" spans="1:11">
      <c r="A30" s="21" t="s">
        <v>42</v>
      </c>
      <c r="B30" s="2" t="s">
        <v>43</v>
      </c>
    </row>
    <row r="31" spans="1:11" ht="33" customHeight="1" thickBot="1">
      <c r="A31" s="53" t="s">
        <v>44</v>
      </c>
      <c r="B31" s="53"/>
      <c r="C31" s="53"/>
      <c r="D31" s="53"/>
      <c r="E31" s="53"/>
      <c r="F31" s="53"/>
    </row>
    <row r="32" spans="1:11" ht="17.100000000000001" thickBot="1">
      <c r="A32" s="22" t="s">
        <v>45</v>
      </c>
      <c r="B32" s="40"/>
    </row>
    <row r="33" spans="1:6" ht="17.100000000000001" thickBot="1">
      <c r="A33" s="22" t="s">
        <v>46</v>
      </c>
      <c r="B33" s="41"/>
    </row>
    <row r="35" spans="1:6" ht="17.100000000000001" thickBot="1">
      <c r="A35" s="26" t="s">
        <v>47</v>
      </c>
    </row>
    <row r="36" spans="1:6" ht="17.100000000000001" thickBot="1">
      <c r="A36" s="21" t="s">
        <v>48</v>
      </c>
      <c r="B36" s="48"/>
      <c r="C36" s="49"/>
      <c r="D36" s="49"/>
      <c r="E36" s="49"/>
      <c r="F36" s="50"/>
    </row>
    <row r="37" spans="1:6">
      <c r="A37" s="21" t="s">
        <v>49</v>
      </c>
      <c r="B37" t="s">
        <v>50</v>
      </c>
    </row>
    <row r="38" spans="1:6" ht="17.100000000000001" thickBot="1">
      <c r="A38" s="54" t="s">
        <v>51</v>
      </c>
      <c r="B38" s="54"/>
      <c r="C38" s="54"/>
      <c r="D38" s="54"/>
      <c r="E38" s="54"/>
      <c r="F38" s="54"/>
    </row>
    <row r="39" spans="1:6" ht="17.100000000000001" thickBot="1">
      <c r="A39" s="22" t="s">
        <v>52</v>
      </c>
      <c r="B39" s="39"/>
    </row>
    <row r="42" spans="1:6" ht="24" thickBot="1">
      <c r="A42" s="47" t="s">
        <v>53</v>
      </c>
      <c r="B42" s="47"/>
      <c r="C42" s="47"/>
      <c r="D42" s="47"/>
      <c r="E42" s="47"/>
      <c r="F42" s="47"/>
    </row>
    <row r="43" spans="1:6" ht="17.100000000000001" thickBot="1">
      <c r="A43" s="21" t="s">
        <v>54</v>
      </c>
      <c r="B43" s="39"/>
    </row>
    <row r="44" spans="1:6" ht="15.75">
      <c r="A44" s="22" t="s">
        <v>55</v>
      </c>
      <c r="B44" s="55"/>
    </row>
    <row r="45" spans="1:6" ht="15.75">
      <c r="A45" s="27" t="s">
        <v>56</v>
      </c>
      <c r="B45" s="55"/>
    </row>
    <row r="46" spans="1:6">
      <c r="A46" s="8" t="s">
        <v>57</v>
      </c>
    </row>
    <row r="1048518" spans="1:1">
      <c r="A1048518" t="s">
        <v>58</v>
      </c>
    </row>
  </sheetData>
  <sheetProtection algorithmName="SHA-512" hashValue="f6G3Rit2fFVsc4OZTxNUk0sbH2CWkVbekER/JpnBUELULAu1+4++faBKmfDxzCIpG0gv2wFa/ozpoAjrvm4WFg==" saltValue="OP6hC4EHGHZYFj0/SImELg==" spinCount="100000" sheet="1" objects="1" scenarios="1"/>
  <mergeCells count="13">
    <mergeCell ref="B2:D2"/>
    <mergeCell ref="A1:F1"/>
    <mergeCell ref="A27:F27"/>
    <mergeCell ref="A31:F31"/>
    <mergeCell ref="A38:F38"/>
    <mergeCell ref="A21:F21"/>
    <mergeCell ref="H9:H10"/>
    <mergeCell ref="H8:J8"/>
    <mergeCell ref="K9:K10"/>
    <mergeCell ref="A42:F42"/>
    <mergeCell ref="B36:F36"/>
    <mergeCell ref="B29:C29"/>
    <mergeCell ref="H12:H13"/>
  </mergeCells>
  <dataValidations count="2">
    <dataValidation type="whole" allowBlank="1" showInputMessage="1" showErrorMessage="1" sqref="B22:B24 B43" xr:uid="{A3F75A8F-81CB-E841-8783-0F541EE967D2}">
      <formula1>1</formula1>
      <formula2>500</formula2>
    </dataValidation>
    <dataValidation type="date" allowBlank="1" showInputMessage="1" showErrorMessage="1" sqref="B44:B45" xr:uid="{7C39676E-0415-5540-B667-610524D7DD66}">
      <formula1>44564</formula1>
      <formula2>44572</formula2>
    </dataValidation>
  </dataValidations>
  <pageMargins left="0.7" right="0.7" top="0.75" bottom="0.75" header="0.3" footer="0.3"/>
  <ignoredErrors>
    <ignoredError sqref="J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Kevin Monell</cp:lastModifiedBy>
  <cp:revision/>
  <dcterms:created xsi:type="dcterms:W3CDTF">2021-06-24T16:06:46Z</dcterms:created>
  <dcterms:modified xsi:type="dcterms:W3CDTF">2021-06-24T19:43:07Z</dcterms:modified>
  <cp:category/>
  <cp:contentStatus/>
</cp:coreProperties>
</file>